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700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>
    <definedName name="_xlnm.Print_Area" localSheetId="0">'Sheet1'!$A$1:$M$57</definedName>
  </definedNames>
  <calcPr fullCalcOnLoad="1"/>
</workbook>
</file>

<file path=xl/sharedStrings.xml><?xml version="1.0" encoding="utf-8"?>
<sst xmlns="http://schemas.openxmlformats.org/spreadsheetml/2006/main" count="21" uniqueCount="15">
  <si>
    <t>1st</t>
  </si>
  <si>
    <t>2nd</t>
  </si>
  <si>
    <t>3rd</t>
  </si>
  <si>
    <t>4th</t>
  </si>
  <si>
    <t>Trans</t>
  </si>
  <si>
    <t>Rear</t>
  </si>
  <si>
    <t>Final Drive Ratio</t>
  </si>
  <si>
    <t>Tire Diameter</t>
  </si>
  <si>
    <t>Tire Size</t>
  </si>
  <si>
    <t>Tire Circumference</t>
  </si>
  <si>
    <t>Gear Ratio's</t>
  </si>
  <si>
    <t>RPM</t>
  </si>
  <si>
    <t xml:space="preserve">MPH @  </t>
  </si>
  <si>
    <t>RPM @ MPH</t>
  </si>
  <si>
    <t>Converter Slippage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</si>
</sst>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0"/>
    <numFmt numFmtId="169" formatCode="0.000000"/>
  </numFmts>
  <fonts count="20">
    <font>
      <sz val="11"/>
      <name val="Times New Roman"/>
      <family val="0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 horizontal="right"/>
    </xf>
    <xf numFmtId="1" fontId="0" fillId="0" borderId="37" xfId="0" applyNumberFormat="1" applyFont="1" applyBorder="1" applyAlignment="1">
      <alignment horizontal="center"/>
    </xf>
    <xf numFmtId="1" fontId="0" fillId="24" borderId="17" xfId="0" applyNumberFormat="1" applyFill="1" applyBorder="1" applyAlignment="1">
      <alignment horizontal="center"/>
    </xf>
    <xf numFmtId="1" fontId="0" fillId="24" borderId="33" xfId="0" applyNumberFormat="1" applyFill="1" applyBorder="1" applyAlignment="1">
      <alignment horizontal="center"/>
    </xf>
    <xf numFmtId="1" fontId="0" fillId="24" borderId="13" xfId="0" applyNumberFormat="1" applyFill="1" applyBorder="1" applyAlignment="1">
      <alignment horizontal="center"/>
    </xf>
    <xf numFmtId="1" fontId="0" fillId="24" borderId="14" xfId="0" applyNumberFormat="1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1" fontId="0" fillId="24" borderId="27" xfId="0" applyNumberFormat="1" applyFill="1" applyBorder="1" applyAlignment="1">
      <alignment horizontal="center"/>
    </xf>
    <xf numFmtId="1" fontId="0" fillId="24" borderId="29" xfId="0" applyNumberForma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2" fontId="0" fillId="0" borderId="4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" fontId="0" fillId="24" borderId="0" xfId="0" applyNumberFormat="1" applyFill="1" applyAlignment="1">
      <alignment horizontal="right"/>
    </xf>
    <xf numFmtId="0" fontId="0" fillId="0" borderId="16" xfId="0" applyFont="1" applyBorder="1" applyAlignment="1">
      <alignment horizontal="center"/>
    </xf>
    <xf numFmtId="0" fontId="0" fillId="25" borderId="28" xfId="0" applyFill="1" applyBorder="1" applyAlignment="1" applyProtection="1">
      <alignment horizontal="center"/>
      <protection locked="0"/>
    </xf>
    <xf numFmtId="0" fontId="0" fillId="25" borderId="18" xfId="0" applyFill="1" applyBorder="1" applyAlignment="1" applyProtection="1">
      <alignment horizontal="center"/>
      <protection locked="0"/>
    </xf>
    <xf numFmtId="0" fontId="0" fillId="25" borderId="35" xfId="0" applyFill="1" applyBorder="1" applyAlignment="1" applyProtection="1">
      <alignment horizontal="center"/>
      <protection locked="0"/>
    </xf>
    <xf numFmtId="1" fontId="0" fillId="25" borderId="41" xfId="0" applyNumberFormat="1" applyFill="1" applyBorder="1" applyAlignment="1" applyProtection="1">
      <alignment horizontal="center"/>
      <protection locked="0"/>
    </xf>
    <xf numFmtId="9" fontId="0" fillId="25" borderId="25" xfId="59" applyFont="1" applyFill="1" applyBorder="1" applyAlignment="1" applyProtection="1">
      <alignment horizontal="center"/>
      <protection locked="0"/>
    </xf>
    <xf numFmtId="1" fontId="0" fillId="0" borderId="16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90" zoomScaleNormal="90" zoomScalePageLayoutView="0" workbookViewId="0" topLeftCell="A1">
      <pane ySplit="6" topLeftCell="BM7" activePane="bottomLeft" state="frozen"/>
      <selection pane="topLeft" activeCell="A1" sqref="A1"/>
      <selection pane="bottomLeft" activeCell="G6" sqref="G6"/>
    </sheetView>
  </sheetViews>
  <sheetFormatPr defaultColWidth="9.140625" defaultRowHeight="15"/>
  <cols>
    <col min="1" max="1" width="9.140625" style="1" customWidth="1"/>
    <col min="2" max="2" width="9.140625" style="20" customWidth="1"/>
    <col min="3" max="3" width="11.8515625" style="1" customWidth="1"/>
    <col min="4" max="4" width="9.140625" style="1" customWidth="1"/>
    <col min="5" max="5" width="10.140625" style="20" customWidth="1"/>
    <col min="6" max="6" width="9.140625" style="1" customWidth="1"/>
    <col min="7" max="7" width="17.28125" style="2" customWidth="1"/>
    <col min="8" max="8" width="16.140625" style="2" customWidth="1"/>
    <col min="9" max="9" width="11.57421875" style="1" customWidth="1"/>
    <col min="10" max="10" width="11.7109375" style="1" bestFit="1" customWidth="1"/>
    <col min="11" max="11" width="12.28125" style="1" customWidth="1"/>
    <col min="12" max="16384" width="9.140625" style="1" customWidth="1"/>
  </cols>
  <sheetData>
    <row r="1" spans="3:8" ht="16.5" thickBot="1" thickTop="1">
      <c r="C1" s="70" t="s">
        <v>10</v>
      </c>
      <c r="D1" s="71"/>
      <c r="E1" s="71"/>
      <c r="F1" s="72"/>
      <c r="H1" s="1"/>
    </row>
    <row r="2" spans="2:17" ht="16.5" thickBot="1" thickTop="1">
      <c r="B2" s="19" t="s">
        <v>4</v>
      </c>
      <c r="C2" s="15" t="s">
        <v>0</v>
      </c>
      <c r="D2" s="15" t="s">
        <v>1</v>
      </c>
      <c r="E2" s="21" t="s">
        <v>2</v>
      </c>
      <c r="F2" s="16" t="s">
        <v>3</v>
      </c>
      <c r="G2" s="63" t="s">
        <v>14</v>
      </c>
      <c r="H2" s="1"/>
      <c r="I2" s="57"/>
      <c r="J2" s="58"/>
      <c r="K2" s="3"/>
      <c r="L2" s="3"/>
      <c r="M2" s="4"/>
      <c r="O2" s="61" t="s">
        <v>7</v>
      </c>
      <c r="P2" s="60"/>
      <c r="Q2" s="62">
        <f>I4*J4/100*2/25.4+K4</f>
        <v>27.99212598425197</v>
      </c>
    </row>
    <row r="3" spans="2:17" ht="16.5" thickBot="1" thickTop="1">
      <c r="B3" s="26">
        <v>200</v>
      </c>
      <c r="C3" s="13">
        <v>2.74</v>
      </c>
      <c r="D3" s="13">
        <v>1.57</v>
      </c>
      <c r="E3" s="22">
        <v>1</v>
      </c>
      <c r="F3" s="14">
        <v>0.67</v>
      </c>
      <c r="G3" s="68">
        <v>0.03</v>
      </c>
      <c r="H3" s="1"/>
      <c r="I3" s="59"/>
      <c r="J3" s="10" t="s">
        <v>8</v>
      </c>
      <c r="K3" s="6"/>
      <c r="L3" s="6"/>
      <c r="M3" s="7"/>
      <c r="O3" s="60" t="s">
        <v>9</v>
      </c>
      <c r="P3" s="60"/>
      <c r="Q3" s="62">
        <f>PI()*Q2</f>
        <v>87.93985735048595</v>
      </c>
    </row>
    <row r="4" spans="2:13" ht="16.5" thickBot="1" thickTop="1">
      <c r="B4" s="27">
        <v>400</v>
      </c>
      <c r="C4" s="6">
        <v>2.48</v>
      </c>
      <c r="D4" s="6">
        <v>1.48</v>
      </c>
      <c r="E4" s="23">
        <v>1</v>
      </c>
      <c r="F4" s="7"/>
      <c r="G4" s="69"/>
      <c r="H4" s="1"/>
      <c r="I4" s="64">
        <v>275</v>
      </c>
      <c r="J4" s="65">
        <v>60</v>
      </c>
      <c r="K4" s="65">
        <v>15</v>
      </c>
      <c r="L4" s="11"/>
      <c r="M4" s="12"/>
    </row>
    <row r="5" spans="2:13" ht="16.5" thickBot="1" thickTop="1">
      <c r="B5" s="28">
        <v>700</v>
      </c>
      <c r="C5" s="11">
        <v>3.06</v>
      </c>
      <c r="D5" s="11">
        <v>1.63</v>
      </c>
      <c r="E5" s="24">
        <v>1</v>
      </c>
      <c r="F5" s="12">
        <v>0.7</v>
      </c>
      <c r="G5" s="48" t="s">
        <v>13</v>
      </c>
      <c r="H5" s="1"/>
      <c r="I5" s="42"/>
      <c r="J5" s="47" t="s">
        <v>12</v>
      </c>
      <c r="K5" s="66">
        <v>5500</v>
      </c>
      <c r="L5" s="45" t="s">
        <v>11</v>
      </c>
      <c r="M5" s="46"/>
    </row>
    <row r="6" spans="1:13" ht="16.5" thickBot="1" thickTop="1">
      <c r="A6" s="9" t="s">
        <v>4</v>
      </c>
      <c r="B6" s="38" t="s">
        <v>5</v>
      </c>
      <c r="C6" s="73" t="s">
        <v>6</v>
      </c>
      <c r="D6" s="74"/>
      <c r="E6" s="74"/>
      <c r="F6" s="75"/>
      <c r="G6" s="67">
        <v>60</v>
      </c>
      <c r="H6" s="1"/>
      <c r="I6" s="17" t="s">
        <v>4</v>
      </c>
      <c r="J6" s="13" t="s">
        <v>0</v>
      </c>
      <c r="K6" s="13" t="s">
        <v>1</v>
      </c>
      <c r="L6" s="13" t="s">
        <v>2</v>
      </c>
      <c r="M6" s="14" t="s">
        <v>3</v>
      </c>
    </row>
    <row r="7" spans="1:13" ht="15.75" thickTop="1">
      <c r="A7" s="39">
        <v>200</v>
      </c>
      <c r="B7" s="44">
        <v>3.07</v>
      </c>
      <c r="C7" s="35">
        <f>$C$3*B7</f>
        <v>8.4118</v>
      </c>
      <c r="D7" s="22">
        <f>$D$3*B7</f>
        <v>4.8199</v>
      </c>
      <c r="E7" s="22">
        <f>$E$3*B7</f>
        <v>3.07</v>
      </c>
      <c r="F7" s="29">
        <f>$F$3*B7</f>
        <v>2.0569</v>
      </c>
      <c r="G7" s="49">
        <f>F7*336*$G$6/$Q$2*(1+$G$3)</f>
        <v>1525.8261249620255</v>
      </c>
      <c r="H7" s="1"/>
      <c r="I7" s="5">
        <v>200</v>
      </c>
      <c r="J7" s="51">
        <f>$K$5/C7*$Q$3/(5280*12/60)</f>
        <v>54.449712352542186</v>
      </c>
      <c r="K7" s="51">
        <f>$K$5/D7*$Q$3/(5280*12/60)</f>
        <v>95.02688652609274</v>
      </c>
      <c r="L7" s="51">
        <f>$K$5/E7*$Q$3/(5280*12/60)</f>
        <v>149.1922118459656</v>
      </c>
      <c r="M7" s="52">
        <f>$K$5/F7*$Q$3/(5280*12/60)</f>
        <v>222.67494305367995</v>
      </c>
    </row>
    <row r="8" spans="1:13" ht="15">
      <c r="A8" s="39">
        <v>400</v>
      </c>
      <c r="B8" s="44">
        <v>3.07</v>
      </c>
      <c r="C8" s="36">
        <f>$C$4*B8</f>
        <v>7.6136</v>
      </c>
      <c r="D8" s="22">
        <f>$D$4*B8</f>
        <v>4.5436</v>
      </c>
      <c r="E8" s="22">
        <f>$E$4*B8</f>
        <v>3.07</v>
      </c>
      <c r="F8" s="30"/>
      <c r="G8" s="50">
        <f>E8*336*$G$6/$Q$2*(1+$G$3)</f>
        <v>2277.3524253164555</v>
      </c>
      <c r="H8" s="1"/>
      <c r="I8" s="5">
        <v>400</v>
      </c>
      <c r="J8" s="51">
        <f aca="true" t="shared" si="0" ref="J8:L9">$K$5/C8*$Q$3/(5280*12/60)</f>
        <v>60.15814993788935</v>
      </c>
      <c r="K8" s="51">
        <f t="shared" si="0"/>
        <v>100.80554854457134</v>
      </c>
      <c r="L8" s="51">
        <f t="shared" si="0"/>
        <v>149.1922118459656</v>
      </c>
      <c r="M8" s="52">
        <f>$K$5/E8*$Q$3/(5280*12/60)</f>
        <v>149.1922118459656</v>
      </c>
    </row>
    <row r="9" spans="1:13" ht="15">
      <c r="A9" s="39">
        <v>700</v>
      </c>
      <c r="B9" s="44">
        <v>3.07</v>
      </c>
      <c r="C9" s="36">
        <f>$C$5*B9</f>
        <v>9.3942</v>
      </c>
      <c r="D9" s="22">
        <f>$D$5*B9</f>
        <v>5.004099999999999</v>
      </c>
      <c r="E9" s="22">
        <f>$E$5*B9</f>
        <v>3.07</v>
      </c>
      <c r="F9" s="29">
        <f>$F$5*B9</f>
        <v>2.1489999999999996</v>
      </c>
      <c r="G9" s="50">
        <f>F9*336*$G$6/$Q$2*(1+$G$3)</f>
        <v>1594.1466977215186</v>
      </c>
      <c r="H9" s="1"/>
      <c r="I9" s="5">
        <v>700</v>
      </c>
      <c r="J9" s="51">
        <f t="shared" si="0"/>
        <v>48.75562478626327</v>
      </c>
      <c r="K9" s="51">
        <f t="shared" si="0"/>
        <v>91.52896432267829</v>
      </c>
      <c r="L9" s="51">
        <f t="shared" si="0"/>
        <v>149.1922118459656</v>
      </c>
      <c r="M9" s="52">
        <f>$K$5/F9*$Q$3/(5280*12/60)</f>
        <v>213.13173120852233</v>
      </c>
    </row>
    <row r="10" spans="1:13" ht="15">
      <c r="A10" s="43"/>
      <c r="B10" s="44"/>
      <c r="C10" s="36"/>
      <c r="D10" s="23"/>
      <c r="E10" s="23"/>
      <c r="F10" s="30"/>
      <c r="G10" s="50"/>
      <c r="H10" s="1"/>
      <c r="I10" s="17"/>
      <c r="J10" s="53"/>
      <c r="K10" s="53"/>
      <c r="L10" s="53"/>
      <c r="M10" s="54"/>
    </row>
    <row r="11" spans="1:13" ht="15">
      <c r="A11" s="39">
        <v>200</v>
      </c>
      <c r="B11" s="40">
        <v>3.23</v>
      </c>
      <c r="C11" s="36">
        <f>$C$3*B11</f>
        <v>8.850200000000001</v>
      </c>
      <c r="D11" s="23">
        <f>$D$3*B11</f>
        <v>5.0711</v>
      </c>
      <c r="E11" s="23">
        <f>$E$3*B11</f>
        <v>3.23</v>
      </c>
      <c r="F11" s="30">
        <f>$F$3*B11</f>
        <v>2.1641</v>
      </c>
      <c r="G11" s="49">
        <f>F11*336*$G$6/$Q$2*(1+$G$3)</f>
        <v>1605.3480076962026</v>
      </c>
      <c r="H11" s="1"/>
      <c r="I11" s="17">
        <v>200</v>
      </c>
      <c r="J11" s="51">
        <f>$K$5/C11*$Q$3/(5280*12/60)</f>
        <v>51.75251297904163</v>
      </c>
      <c r="K11" s="51">
        <f>$K$5/D11*$Q$3/(5280*12/60)</f>
        <v>90.31967233284975</v>
      </c>
      <c r="L11" s="51">
        <f>$K$5/E11*$Q$3/(5280*12/60)</f>
        <v>141.80188556257409</v>
      </c>
      <c r="M11" s="52">
        <f>$K$5/F11*$Q$3/(5280*12/60)</f>
        <v>211.6446053172748</v>
      </c>
    </row>
    <row r="12" spans="1:13" ht="15">
      <c r="A12" s="39">
        <v>400</v>
      </c>
      <c r="B12" s="40">
        <v>3.23</v>
      </c>
      <c r="C12" s="36">
        <f>$C$4*B12</f>
        <v>8.0104</v>
      </c>
      <c r="D12" s="23">
        <f>$D$4*B12</f>
        <v>4.7804</v>
      </c>
      <c r="E12" s="23">
        <f>$E$4*B12</f>
        <v>3.23</v>
      </c>
      <c r="F12" s="30"/>
      <c r="G12" s="50">
        <f>E12*336*$G$6/$Q$2*(1+$G$3)</f>
        <v>2396.0418025316453</v>
      </c>
      <c r="H12" s="1"/>
      <c r="I12" s="17">
        <v>400</v>
      </c>
      <c r="J12" s="51">
        <f aca="true" t="shared" si="1" ref="J12:L13">$K$5/C12*$Q$3/(5280*12/60)</f>
        <v>57.17817966232826</v>
      </c>
      <c r="K12" s="51">
        <f t="shared" si="1"/>
        <v>95.81208483957708</v>
      </c>
      <c r="L12" s="51">
        <f t="shared" si="1"/>
        <v>141.80188556257409</v>
      </c>
      <c r="M12" s="52">
        <f>$K$5/E12*$Q$3/(5280*12/60)</f>
        <v>141.80188556257409</v>
      </c>
    </row>
    <row r="13" spans="1:13" ht="15">
      <c r="A13" s="39">
        <v>700</v>
      </c>
      <c r="B13" s="40">
        <v>3.23</v>
      </c>
      <c r="C13" s="36">
        <f>$C$5*B13</f>
        <v>9.8838</v>
      </c>
      <c r="D13" s="23">
        <f>$D$5*B13</f>
        <v>5.2649</v>
      </c>
      <c r="E13" s="23">
        <f>$E$5*B13</f>
        <v>3.23</v>
      </c>
      <c r="F13" s="30">
        <f>$F$5*B13</f>
        <v>2.2609999999999997</v>
      </c>
      <c r="G13" s="50">
        <f>F13*336*$G$6/$Q$2*(1+$G$3)</f>
        <v>1677.2292617721516</v>
      </c>
      <c r="H13" s="1"/>
      <c r="I13" s="17">
        <v>700</v>
      </c>
      <c r="J13" s="51">
        <f t="shared" si="1"/>
        <v>46.34048547796539</v>
      </c>
      <c r="K13" s="51">
        <f t="shared" si="1"/>
        <v>86.99502181753013</v>
      </c>
      <c r="L13" s="51">
        <f t="shared" si="1"/>
        <v>141.80188556257409</v>
      </c>
      <c r="M13" s="52">
        <f>$K$5/F13*$Q$3/(5280*12/60)</f>
        <v>202.57412223224875</v>
      </c>
    </row>
    <row r="14" spans="1:13" ht="15">
      <c r="A14" s="43"/>
      <c r="B14" s="44"/>
      <c r="C14" s="36"/>
      <c r="D14" s="23"/>
      <c r="E14" s="23"/>
      <c r="F14" s="30"/>
      <c r="G14" s="50"/>
      <c r="H14" s="1"/>
      <c r="I14" s="17"/>
      <c r="J14" s="53"/>
      <c r="K14" s="53"/>
      <c r="L14" s="53"/>
      <c r="M14" s="54"/>
    </row>
    <row r="15" spans="1:13" ht="15">
      <c r="A15" s="39">
        <v>200</v>
      </c>
      <c r="B15" s="40">
        <v>3.36</v>
      </c>
      <c r="C15" s="36">
        <f>$C$3*B15</f>
        <v>9.2064</v>
      </c>
      <c r="D15" s="23">
        <f>$D$3*B15</f>
        <v>5.2752</v>
      </c>
      <c r="E15" s="23">
        <f>$E$3*B15</f>
        <v>3.36</v>
      </c>
      <c r="F15" s="30">
        <f>$F$3*B15</f>
        <v>2.2512</v>
      </c>
      <c r="G15" s="49">
        <f>F15*336*$G$6/$Q$2*(1+$G$3)</f>
        <v>1669.9595374177213</v>
      </c>
      <c r="H15" s="1"/>
      <c r="I15" s="5">
        <v>200</v>
      </c>
      <c r="J15" s="51">
        <f>$K$5/C15*$Q$3/(5280*12/60)</f>
        <v>49.75018360782872</v>
      </c>
      <c r="K15" s="51">
        <f>$K$5/D15*$Q$3/(5280*12/60)</f>
        <v>86.82516120092401</v>
      </c>
      <c r="L15" s="51">
        <f>$K$5/E15*$Q$3/(5280*12/60)</f>
        <v>136.3155030854507</v>
      </c>
      <c r="M15" s="52">
        <f>$K$5/F15*$Q$3/(5280*12/60)</f>
        <v>203.455974754404</v>
      </c>
    </row>
    <row r="16" spans="1:13" ht="15">
      <c r="A16" s="39">
        <v>400</v>
      </c>
      <c r="B16" s="40">
        <v>3.36</v>
      </c>
      <c r="C16" s="36">
        <f>$C$4*B16</f>
        <v>8.332799999999999</v>
      </c>
      <c r="D16" s="23">
        <f>$D$4*B16</f>
        <v>4.972799999999999</v>
      </c>
      <c r="E16" s="23">
        <f>$E$4*B16</f>
        <v>3.36</v>
      </c>
      <c r="F16" s="30"/>
      <c r="G16" s="50">
        <f>E16*336*$G$6/$Q$2*(1+$G$3)</f>
        <v>2492.476921518987</v>
      </c>
      <c r="H16" s="1"/>
      <c r="I16" s="5">
        <v>400</v>
      </c>
      <c r="J16" s="51">
        <f aca="true" t="shared" si="2" ref="J16:L17">$K$5/C16*$Q$3/(5280*12/60)</f>
        <v>54.96592866348819</v>
      </c>
      <c r="K16" s="51">
        <f t="shared" si="2"/>
        <v>92.10506965233157</v>
      </c>
      <c r="L16" s="51">
        <f t="shared" si="2"/>
        <v>136.3155030854507</v>
      </c>
      <c r="M16" s="52">
        <f>$K$5/E16*$Q$3/(5280*12/60)</f>
        <v>136.3155030854507</v>
      </c>
    </row>
    <row r="17" spans="1:13" ht="15">
      <c r="A17" s="39">
        <v>700</v>
      </c>
      <c r="B17" s="40">
        <v>3.36</v>
      </c>
      <c r="C17" s="36">
        <f>$C$5*B17</f>
        <v>10.2816</v>
      </c>
      <c r="D17" s="23">
        <f>$D$5*B17</f>
        <v>5.476799999999999</v>
      </c>
      <c r="E17" s="23">
        <f>$E$5*B17</f>
        <v>3.36</v>
      </c>
      <c r="F17" s="30">
        <f>$F$5*B17</f>
        <v>2.352</v>
      </c>
      <c r="G17" s="50">
        <f>F17*336*$G$6/$Q$2*(1+$G$3)</f>
        <v>1744.7338450632908</v>
      </c>
      <c r="H17" s="1"/>
      <c r="I17" s="5">
        <v>700</v>
      </c>
      <c r="J17" s="51">
        <f t="shared" si="2"/>
        <v>44.54755002792507</v>
      </c>
      <c r="K17" s="51">
        <f t="shared" si="2"/>
        <v>83.62914299720903</v>
      </c>
      <c r="L17" s="51">
        <f t="shared" si="2"/>
        <v>136.3155030854507</v>
      </c>
      <c r="M17" s="52">
        <f>$K$5/F17*$Q$3/(5280*12/60)</f>
        <v>194.7364329792153</v>
      </c>
    </row>
    <row r="18" spans="1:13" ht="15">
      <c r="A18" s="39"/>
      <c r="B18" s="40"/>
      <c r="C18" s="36"/>
      <c r="D18" s="23"/>
      <c r="E18" s="23"/>
      <c r="F18" s="30"/>
      <c r="G18" s="50"/>
      <c r="H18" s="1"/>
      <c r="I18" s="5"/>
      <c r="J18" s="51"/>
      <c r="K18" s="51"/>
      <c r="L18" s="51"/>
      <c r="M18" s="52"/>
    </row>
    <row r="19" spans="1:13" ht="15">
      <c r="A19" s="39">
        <v>200</v>
      </c>
      <c r="B19" s="40">
        <v>3.42</v>
      </c>
      <c r="C19" s="36">
        <f>$C$3*B19</f>
        <v>9.370800000000001</v>
      </c>
      <c r="D19" s="23">
        <f>$D$3*B19</f>
        <v>5.3694</v>
      </c>
      <c r="E19" s="23">
        <f>$E$3*B19</f>
        <v>3.42</v>
      </c>
      <c r="F19" s="30">
        <f>$F$3*B19</f>
        <v>2.2914</v>
      </c>
      <c r="G19" s="49">
        <f>F19*336*$G$6/$Q$2*(1+$G$3)</f>
        <v>1699.7802434430378</v>
      </c>
      <c r="H19" s="1"/>
      <c r="I19" s="5">
        <v>200</v>
      </c>
      <c r="J19" s="51">
        <f>$K$5/C19*$Q$3/(5280*12/60)</f>
        <v>48.87737336909488</v>
      </c>
      <c r="K19" s="51">
        <f>$K$5/D19*$Q$3/(5280*12/60)</f>
        <v>85.30191275880254</v>
      </c>
      <c r="L19" s="51">
        <f>$K$5/E19*$Q$3/(5280*12/60)</f>
        <v>133.92400303131996</v>
      </c>
      <c r="M19" s="52">
        <f>$K$5/F19*$Q$3/(5280*12/60)</f>
        <v>199.8865716885373</v>
      </c>
    </row>
    <row r="20" spans="1:13" ht="15">
      <c r="A20" s="39">
        <v>400</v>
      </c>
      <c r="B20" s="40">
        <v>3.42</v>
      </c>
      <c r="C20" s="36">
        <f>$C$4*B20</f>
        <v>8.4816</v>
      </c>
      <c r="D20" s="23">
        <f>$D$4*B20</f>
        <v>5.061599999999999</v>
      </c>
      <c r="E20" s="23">
        <f>$E$4*B20</f>
        <v>3.42</v>
      </c>
      <c r="F20" s="30"/>
      <c r="G20" s="50">
        <f>E20*336*$G$6/$Q$2*(1+$G$3)</f>
        <v>2536.9854379746835</v>
      </c>
      <c r="H20" s="1"/>
      <c r="I20" s="5">
        <v>400</v>
      </c>
      <c r="J20" s="51">
        <f aca="true" t="shared" si="3" ref="J20:L21">$K$5/C20*$Q$3/(5280*12/60)</f>
        <v>54.00161412553225</v>
      </c>
      <c r="K20" s="51">
        <f t="shared" si="3"/>
        <v>90.48919123737838</v>
      </c>
      <c r="L20" s="51">
        <f t="shared" si="3"/>
        <v>133.92400303131996</v>
      </c>
      <c r="M20" s="52">
        <f>$K$5/E20*$Q$3/(5280*12/60)</f>
        <v>133.92400303131996</v>
      </c>
    </row>
    <row r="21" spans="1:13" ht="15">
      <c r="A21" s="39">
        <v>700</v>
      </c>
      <c r="B21" s="40">
        <v>3.42</v>
      </c>
      <c r="C21" s="36">
        <f>$C$5*B21</f>
        <v>10.4652</v>
      </c>
      <c r="D21" s="23">
        <f>$D$5*B21</f>
        <v>5.574599999999999</v>
      </c>
      <c r="E21" s="23">
        <f>$E$5*B21</f>
        <v>3.42</v>
      </c>
      <c r="F21" s="30">
        <f>$F$5*B21</f>
        <v>2.3939999999999997</v>
      </c>
      <c r="G21" s="50">
        <f>F21*336*$G$6/$Q$2*(1+$G$3)</f>
        <v>1775.8898065822782</v>
      </c>
      <c r="H21" s="1"/>
      <c r="I21" s="5">
        <v>700</v>
      </c>
      <c r="J21" s="51">
        <f t="shared" si="3"/>
        <v>43.76601406252287</v>
      </c>
      <c r="K21" s="51">
        <f t="shared" si="3"/>
        <v>82.16196504988957</v>
      </c>
      <c r="L21" s="51">
        <f t="shared" si="3"/>
        <v>133.92400303131996</v>
      </c>
      <c r="M21" s="52">
        <f>$K$5/F21*$Q$3/(5280*12/60)</f>
        <v>191.32000433045715</v>
      </c>
    </row>
    <row r="22" spans="1:13" ht="15">
      <c r="A22" s="39"/>
      <c r="B22" s="40"/>
      <c r="C22" s="36"/>
      <c r="D22" s="23"/>
      <c r="E22" s="23"/>
      <c r="F22" s="30"/>
      <c r="G22" s="50"/>
      <c r="H22" s="1"/>
      <c r="I22" s="5"/>
      <c r="J22" s="51"/>
      <c r="K22" s="51"/>
      <c r="L22" s="51"/>
      <c r="M22" s="52"/>
    </row>
    <row r="23" spans="1:13" ht="15">
      <c r="A23" s="39">
        <v>200</v>
      </c>
      <c r="B23" s="40">
        <v>3.55</v>
      </c>
      <c r="C23" s="36">
        <f>$C$3*B23</f>
        <v>9.727</v>
      </c>
      <c r="D23" s="23">
        <f>$D$3*B23</f>
        <v>5.5735</v>
      </c>
      <c r="E23" s="23">
        <f>$E$3*B23</f>
        <v>3.55</v>
      </c>
      <c r="F23" s="30">
        <f>$F$3*B23</f>
        <v>2.3785</v>
      </c>
      <c r="G23" s="49">
        <f>F23*336*$G$6/$Q$2*(1+$G$3)</f>
        <v>1764.3917731645568</v>
      </c>
      <c r="H23" s="1"/>
      <c r="I23" s="5">
        <v>200</v>
      </c>
      <c r="J23" s="51">
        <f>$K$5/C23*$Q$3/(5280*12/60)</f>
        <v>47.087497724592815</v>
      </c>
      <c r="K23" s="51">
        <f>$K$5/D23*$Q$3/(5280*12/60)</f>
        <v>82.178180742283</v>
      </c>
      <c r="L23" s="51">
        <f>$K$5/E23*$Q$3/(5280*12/60)</f>
        <v>129.01974376538433</v>
      </c>
      <c r="M23" s="52">
        <f>$K$5/F23*$Q$3/(5280*12/60)</f>
        <v>192.56678173937956</v>
      </c>
    </row>
    <row r="24" spans="1:13" ht="15">
      <c r="A24" s="39">
        <v>400</v>
      </c>
      <c r="B24" s="40">
        <v>3.55</v>
      </c>
      <c r="C24" s="36">
        <f>$C$4*B24</f>
        <v>8.804</v>
      </c>
      <c r="D24" s="23">
        <f>$D$4*B24</f>
        <v>5.254</v>
      </c>
      <c r="E24" s="23">
        <f>$E$4*B24</f>
        <v>3.55</v>
      </c>
      <c r="F24" s="30"/>
      <c r="G24" s="50">
        <f>E24*336*$G$6/$Q$2*(1+$G$3)</f>
        <v>2633.4205569620253</v>
      </c>
      <c r="H24" s="1"/>
      <c r="I24" s="5">
        <v>400</v>
      </c>
      <c r="J24" s="51">
        <f aca="true" t="shared" si="4" ref="J24:L25">$K$5/C24*$Q$3/(5280*12/60)</f>
        <v>52.024090227977545</v>
      </c>
      <c r="K24" s="51">
        <f t="shared" si="4"/>
        <v>87.1755025441786</v>
      </c>
      <c r="L24" s="51">
        <f t="shared" si="4"/>
        <v>129.01974376538433</v>
      </c>
      <c r="M24" s="52">
        <f>$K$5/E24*$Q$3/(5280*12/60)</f>
        <v>129.01974376538433</v>
      </c>
    </row>
    <row r="25" spans="1:13" ht="15">
      <c r="A25" s="39">
        <v>700</v>
      </c>
      <c r="B25" s="40">
        <v>3.55</v>
      </c>
      <c r="C25" s="36">
        <f>$C$5*B25</f>
        <v>10.863</v>
      </c>
      <c r="D25" s="23">
        <f>$D$5*B25</f>
        <v>5.786499999999999</v>
      </c>
      <c r="E25" s="23">
        <f>$E$5*B25</f>
        <v>3.55</v>
      </c>
      <c r="F25" s="30">
        <f>$F$5*B25</f>
        <v>2.485</v>
      </c>
      <c r="G25" s="50">
        <f>F25*336*$G$6/$Q$2*(1+$G$3)</f>
        <v>1843.3943898734176</v>
      </c>
      <c r="H25" s="1"/>
      <c r="I25" s="5">
        <v>700</v>
      </c>
      <c r="J25" s="51">
        <f t="shared" si="4"/>
        <v>42.16331495600795</v>
      </c>
      <c r="K25" s="51">
        <f t="shared" si="4"/>
        <v>79.15321703397811</v>
      </c>
      <c r="L25" s="51">
        <f t="shared" si="4"/>
        <v>129.01974376538433</v>
      </c>
      <c r="M25" s="52">
        <f>$K$5/F25*$Q$3/(5280*12/60)</f>
        <v>184.31391966483477</v>
      </c>
    </row>
    <row r="26" spans="1:13" ht="15">
      <c r="A26" s="39"/>
      <c r="B26" s="40"/>
      <c r="C26" s="36"/>
      <c r="D26" s="23"/>
      <c r="E26" s="23"/>
      <c r="F26" s="30"/>
      <c r="G26" s="50"/>
      <c r="H26" s="1"/>
      <c r="I26" s="5"/>
      <c r="J26" s="51"/>
      <c r="K26" s="51"/>
      <c r="L26" s="51"/>
      <c r="M26" s="52"/>
    </row>
    <row r="27" spans="1:13" ht="15">
      <c r="A27" s="39">
        <v>200</v>
      </c>
      <c r="B27" s="40">
        <v>3.73</v>
      </c>
      <c r="C27" s="36">
        <f>$C$3*B27</f>
        <v>10.2202</v>
      </c>
      <c r="D27" s="23">
        <f>$D$3*B27</f>
        <v>5.8561000000000005</v>
      </c>
      <c r="E27" s="23">
        <f>$E$3*B27</f>
        <v>3.73</v>
      </c>
      <c r="F27" s="30">
        <f>$F$3*B27</f>
        <v>2.4991000000000003</v>
      </c>
      <c r="G27" s="49">
        <f>F27*336*$G$6/$Q$2*(1+$G$3)</f>
        <v>1853.8538912405065</v>
      </c>
      <c r="H27" s="1"/>
      <c r="I27" s="5">
        <v>200</v>
      </c>
      <c r="J27" s="51">
        <f>$K$5/C27*$Q$3/(5280*12/60)</f>
        <v>44.81517879954544</v>
      </c>
      <c r="K27" s="51">
        <f>$K$5/D27*$Q$3/(5280*12/60)</f>
        <v>78.2124776501621</v>
      </c>
      <c r="L27" s="51">
        <f>$K$5/E27*$Q$3/(5280*12/60)</f>
        <v>122.7935899107545</v>
      </c>
      <c r="M27" s="52">
        <f>$K$5/F27*$Q$3/(5280*12/60)</f>
        <v>183.27401479217087</v>
      </c>
    </row>
    <row r="28" spans="1:13" ht="15">
      <c r="A28" s="39">
        <v>400</v>
      </c>
      <c r="B28" s="40">
        <v>3.73</v>
      </c>
      <c r="C28" s="36">
        <f>$C$4*B28</f>
        <v>9.250399999999999</v>
      </c>
      <c r="D28" s="23">
        <f>$D$4*B28</f>
        <v>5.5203999999999995</v>
      </c>
      <c r="E28" s="23">
        <f>$E$4*B28</f>
        <v>3.73</v>
      </c>
      <c r="F28" s="30"/>
      <c r="G28" s="50">
        <f>E28*336*$G$6/$Q$2*(1+$G$3)</f>
        <v>2766.9461063291137</v>
      </c>
      <c r="H28" s="1"/>
      <c r="I28" s="5">
        <v>400</v>
      </c>
      <c r="J28" s="51">
        <f aca="true" t="shared" si="5" ref="J28:L29">$K$5/C28*$Q$3/(5280*12/60)</f>
        <v>49.51354431885263</v>
      </c>
      <c r="K28" s="51">
        <f t="shared" si="5"/>
        <v>82.96864183159089</v>
      </c>
      <c r="L28" s="51">
        <f t="shared" si="5"/>
        <v>122.7935899107545</v>
      </c>
      <c r="M28" s="52">
        <f>$K$5/E28*$Q$3/(5280*12/60)</f>
        <v>122.7935899107545</v>
      </c>
    </row>
    <row r="29" spans="1:13" ht="15">
      <c r="A29" s="39">
        <v>700</v>
      </c>
      <c r="B29" s="40">
        <v>3.73</v>
      </c>
      <c r="C29" s="36">
        <f>$C$5*B29</f>
        <v>11.4138</v>
      </c>
      <c r="D29" s="23">
        <f>$D$5*B29</f>
        <v>6.079899999999999</v>
      </c>
      <c r="E29" s="23">
        <f>$E$5*B29</f>
        <v>3.73</v>
      </c>
      <c r="F29" s="30">
        <f>$F$5*B29</f>
        <v>2.6109999999999998</v>
      </c>
      <c r="G29" s="50">
        <f>F29*336*$G$6/$Q$2*(1+$G$3)</f>
        <v>1936.8622744303796</v>
      </c>
      <c r="H29" s="1"/>
      <c r="I29" s="5">
        <v>700</v>
      </c>
      <c r="J29" s="51">
        <f t="shared" si="5"/>
        <v>40.12862415384134</v>
      </c>
      <c r="K29" s="51">
        <f t="shared" si="5"/>
        <v>75.33349074279418</v>
      </c>
      <c r="L29" s="51">
        <f t="shared" si="5"/>
        <v>122.7935899107545</v>
      </c>
      <c r="M29" s="52">
        <f>$K$5/F29*$Q$3/(5280*12/60)</f>
        <v>175.41941415822075</v>
      </c>
    </row>
    <row r="30" spans="1:13" ht="15">
      <c r="A30" s="39"/>
      <c r="B30" s="40"/>
      <c r="C30" s="36"/>
      <c r="D30" s="23"/>
      <c r="E30" s="23"/>
      <c r="F30" s="30"/>
      <c r="G30" s="50"/>
      <c r="H30" s="1"/>
      <c r="I30" s="5"/>
      <c r="J30" s="51"/>
      <c r="K30" s="51"/>
      <c r="L30" s="51"/>
      <c r="M30" s="52"/>
    </row>
    <row r="31" spans="1:13" ht="15">
      <c r="A31" s="39">
        <v>200</v>
      </c>
      <c r="B31" s="40">
        <v>3.9</v>
      </c>
      <c r="C31" s="36">
        <f>$C$3*B31</f>
        <v>10.686</v>
      </c>
      <c r="D31" s="23">
        <f>$D$3*B31</f>
        <v>6.123</v>
      </c>
      <c r="E31" s="23">
        <f>$E$3*B31</f>
        <v>3.9</v>
      </c>
      <c r="F31" s="30">
        <f>$F$3*B31</f>
        <v>2.613</v>
      </c>
      <c r="G31" s="49">
        <f>F31*336*$G$6/$Q$2*(1+$G$3)</f>
        <v>1938.3458916455693</v>
      </c>
      <c r="H31" s="1"/>
      <c r="I31" s="5">
        <v>200</v>
      </c>
      <c r="J31" s="51">
        <f>$K$5/C31*$Q$3/(5280*12/60)</f>
        <v>42.86169664674474</v>
      </c>
      <c r="K31" s="51">
        <f>$K$5/D31*$Q$3/(5280*12/60)</f>
        <v>74.80321580387299</v>
      </c>
      <c r="L31" s="51">
        <f>$K$5/E31*$Q$3/(5280*12/60)</f>
        <v>117.44104881208061</v>
      </c>
      <c r="M31" s="52">
        <f>$K$5/F31*$Q$3/(5280*12/60)</f>
        <v>175.28514748071728</v>
      </c>
    </row>
    <row r="32" spans="1:13" ht="15">
      <c r="A32" s="39">
        <v>400</v>
      </c>
      <c r="B32" s="40">
        <v>3.9</v>
      </c>
      <c r="C32" s="36">
        <f>$C$4*B32</f>
        <v>9.672</v>
      </c>
      <c r="D32" s="23">
        <f>$D$4*B32</f>
        <v>5.772</v>
      </c>
      <c r="E32" s="23">
        <f>$E$4*B32</f>
        <v>3.9</v>
      </c>
      <c r="F32" s="30"/>
      <c r="G32" s="50">
        <f>E32*336*$G$6/$Q$2*(1+$G$3)</f>
        <v>2893.0535696202523</v>
      </c>
      <c r="H32" s="1"/>
      <c r="I32" s="5">
        <v>400</v>
      </c>
      <c r="J32" s="51">
        <f aca="true" t="shared" si="6" ref="J32:L33">$K$5/C32*$Q$3/(5280*12/60)</f>
        <v>47.35526161777443</v>
      </c>
      <c r="K32" s="51">
        <f t="shared" si="6"/>
        <v>79.35206000816257</v>
      </c>
      <c r="L32" s="51">
        <f t="shared" si="6"/>
        <v>117.44104881208061</v>
      </c>
      <c r="M32" s="52">
        <f>$K$5/E32*$Q$3/(5280*12/60)</f>
        <v>117.44104881208061</v>
      </c>
    </row>
    <row r="33" spans="1:13" ht="15">
      <c r="A33" s="39">
        <v>700</v>
      </c>
      <c r="B33" s="40">
        <v>3.9</v>
      </c>
      <c r="C33" s="36">
        <f>$C$5*B33</f>
        <v>11.934</v>
      </c>
      <c r="D33" s="23">
        <f>$D$5*B33</f>
        <v>6.356999999999999</v>
      </c>
      <c r="E33" s="23">
        <f>$E$5*B33</f>
        <v>3.9</v>
      </c>
      <c r="F33" s="30">
        <f>$F$5*B33</f>
        <v>2.73</v>
      </c>
      <c r="G33" s="50">
        <f>F33*336*$G$6/$Q$2*(1+$G$3)</f>
        <v>2025.137498734177</v>
      </c>
      <c r="H33" s="1"/>
      <c r="I33" s="5">
        <v>700</v>
      </c>
      <c r="J33" s="51">
        <f t="shared" si="6"/>
        <v>38.37942771636621</v>
      </c>
      <c r="K33" s="51">
        <f t="shared" si="6"/>
        <v>72.04972319759545</v>
      </c>
      <c r="L33" s="51">
        <f t="shared" si="6"/>
        <v>117.44104881208061</v>
      </c>
      <c r="M33" s="52">
        <f>$K$5/F33*$Q$3/(5280*12/60)</f>
        <v>167.77292687440087</v>
      </c>
    </row>
    <row r="34" spans="1:13" ht="15">
      <c r="A34" s="39"/>
      <c r="B34" s="40"/>
      <c r="C34" s="36"/>
      <c r="D34" s="23"/>
      <c r="E34" s="23"/>
      <c r="F34" s="30"/>
      <c r="G34" s="50"/>
      <c r="H34" s="1"/>
      <c r="I34" s="5"/>
      <c r="J34" s="51"/>
      <c r="K34" s="51"/>
      <c r="L34" s="51"/>
      <c r="M34" s="52"/>
    </row>
    <row r="35" spans="1:13" ht="15">
      <c r="A35" s="39">
        <v>200</v>
      </c>
      <c r="B35" s="40">
        <v>4.11</v>
      </c>
      <c r="C35" s="36">
        <f>$C$3*B35</f>
        <v>11.261400000000002</v>
      </c>
      <c r="D35" s="23">
        <f>$D$3*B35</f>
        <v>6.452700000000001</v>
      </c>
      <c r="E35" s="23">
        <f>$E$3*B35</f>
        <v>4.11</v>
      </c>
      <c r="F35" s="30">
        <f>$F$3*B35</f>
        <v>2.7537000000000003</v>
      </c>
      <c r="G35" s="49">
        <f>F35*336*$G$6/$Q$2*(1+$G$3)</f>
        <v>2042.7183627341772</v>
      </c>
      <c r="H35" s="1"/>
      <c r="I35" s="5">
        <v>200</v>
      </c>
      <c r="J35" s="51">
        <f>$K$5/C35*$Q$3/(5280*12/60)</f>
        <v>40.67168294946581</v>
      </c>
      <c r="K35" s="51">
        <f>$K$5/D35*$Q$3/(5280*12/60)</f>
        <v>70.98115368250721</v>
      </c>
      <c r="L35" s="51">
        <f>$K$5/E35*$Q$3/(5280*12/60)</f>
        <v>111.44041128153633</v>
      </c>
      <c r="M35" s="52">
        <f>$K$5/F35*$Q$3/(5280*12/60)</f>
        <v>166.3289720619945</v>
      </c>
    </row>
    <row r="36" spans="1:13" ht="15">
      <c r="A36" s="39">
        <v>400</v>
      </c>
      <c r="B36" s="40">
        <v>4.11</v>
      </c>
      <c r="C36" s="36">
        <f>$C$4*B36</f>
        <v>10.1928</v>
      </c>
      <c r="D36" s="23">
        <f>$D$4*B36</f>
        <v>6.082800000000001</v>
      </c>
      <c r="E36" s="23">
        <f>$E$4*B36</f>
        <v>4.11</v>
      </c>
      <c r="F36" s="30"/>
      <c r="G36" s="50">
        <f>E36*336*$G$6/$Q$2*(1+$G$3)</f>
        <v>3048.83337721519</v>
      </c>
      <c r="H36" s="1"/>
      <c r="I36" s="5">
        <v>400</v>
      </c>
      <c r="J36" s="51">
        <f aca="true" t="shared" si="7" ref="J36:L37">$K$5/C36*$Q$3/(5280*12/60)</f>
        <v>44.9356497102969</v>
      </c>
      <c r="K36" s="51">
        <f t="shared" si="7"/>
        <v>75.29757519022725</v>
      </c>
      <c r="L36" s="51">
        <f t="shared" si="7"/>
        <v>111.44041128153633</v>
      </c>
      <c r="M36" s="52">
        <f>$K$5/E36*$Q$3/(5280*12/60)</f>
        <v>111.44041128153633</v>
      </c>
    </row>
    <row r="37" spans="1:13" ht="15.75" thickBot="1">
      <c r="A37" s="41">
        <v>700</v>
      </c>
      <c r="B37" s="18">
        <v>4.11</v>
      </c>
      <c r="C37" s="37">
        <f>$C$5*B37</f>
        <v>12.576600000000001</v>
      </c>
      <c r="D37" s="25">
        <f>$D$5*B37</f>
        <v>6.6993</v>
      </c>
      <c r="E37" s="25">
        <f>$E$5*B37</f>
        <v>4.11</v>
      </c>
      <c r="F37" s="31">
        <f>$F$5*B37</f>
        <v>2.8770000000000002</v>
      </c>
      <c r="G37" s="50">
        <f>F37*336*$G$6/$Q$2*(1+$G$3)</f>
        <v>2134.183364050633</v>
      </c>
      <c r="H37" s="1"/>
      <c r="I37" s="8">
        <v>700</v>
      </c>
      <c r="J37" s="55">
        <f t="shared" si="7"/>
        <v>36.418435059325596</v>
      </c>
      <c r="K37" s="55">
        <f t="shared" si="7"/>
        <v>68.36835047947014</v>
      </c>
      <c r="L37" s="55">
        <f t="shared" si="7"/>
        <v>111.44041128153633</v>
      </c>
      <c r="M37" s="56">
        <f>$K$5/F37*$Q$3/(5280*12/60)</f>
        <v>159.2005875450519</v>
      </c>
    </row>
    <row r="38" spans="2:14" s="33" customFormat="1" ht="15.75" thickTop="1">
      <c r="B38" s="32"/>
      <c r="E38" s="32"/>
      <c r="H38" s="1"/>
      <c r="I38" s="34"/>
      <c r="K38" s="34"/>
      <c r="L38" s="34"/>
      <c r="M38" s="34"/>
      <c r="N38" s="34"/>
    </row>
    <row r="39" spans="3:14" ht="15">
      <c r="C39" s="20"/>
      <c r="D39" s="20"/>
      <c r="F39" s="2"/>
      <c r="I39" s="2"/>
      <c r="J39" s="2"/>
      <c r="K39" s="2"/>
      <c r="L39" s="2"/>
      <c r="M39" s="20"/>
      <c r="N39" s="20"/>
    </row>
    <row r="40" spans="3:14" ht="15">
      <c r="C40" s="20"/>
      <c r="D40" s="20"/>
      <c r="F40" s="2"/>
      <c r="I40" s="2"/>
      <c r="J40" s="2"/>
      <c r="K40" s="2"/>
      <c r="L40" s="2"/>
      <c r="M40" s="20"/>
      <c r="N40" s="20"/>
    </row>
    <row r="41" spans="3:14" ht="15">
      <c r="C41" s="20"/>
      <c r="D41" s="20"/>
      <c r="F41" s="2"/>
      <c r="I41" s="2"/>
      <c r="J41" s="2"/>
      <c r="K41" s="2"/>
      <c r="L41" s="2"/>
      <c r="M41" s="20"/>
      <c r="N41" s="20"/>
    </row>
    <row r="42" spans="3:14" ht="15">
      <c r="C42" s="20"/>
      <c r="D42" s="20"/>
      <c r="F42" s="2"/>
      <c r="I42" s="2"/>
      <c r="J42" s="2"/>
      <c r="K42" s="2"/>
      <c r="L42" s="2"/>
      <c r="M42" s="20"/>
      <c r="N42" s="20"/>
    </row>
    <row r="43" spans="3:14" ht="15">
      <c r="C43" s="20"/>
      <c r="D43" s="20"/>
      <c r="F43" s="2"/>
      <c r="I43" s="2"/>
      <c r="J43" s="2"/>
      <c r="K43" s="2"/>
      <c r="L43" s="2"/>
      <c r="M43" s="20"/>
      <c r="N43" s="20"/>
    </row>
    <row r="44" spans="3:14" ht="15">
      <c r="C44" s="20"/>
      <c r="D44" s="20"/>
      <c r="F44" s="2"/>
      <c r="I44" s="2"/>
      <c r="J44" s="2"/>
      <c r="K44" s="2"/>
      <c r="L44" s="2"/>
      <c r="M44" s="20"/>
      <c r="N44" s="20"/>
    </row>
    <row r="45" spans="3:14" ht="15">
      <c r="C45" s="20"/>
      <c r="D45" s="20"/>
      <c r="F45" s="2"/>
      <c r="I45" s="2"/>
      <c r="J45" s="2"/>
      <c r="K45" s="2"/>
      <c r="L45" s="2"/>
      <c r="M45" s="20"/>
      <c r="N45" s="20"/>
    </row>
    <row r="46" spans="3:14" ht="15">
      <c r="C46" s="20"/>
      <c r="D46" s="20"/>
      <c r="F46" s="2"/>
      <c r="I46" s="2"/>
      <c r="J46" s="2"/>
      <c r="K46" s="2"/>
      <c r="L46" s="2"/>
      <c r="M46" s="20"/>
      <c r="N46" s="20"/>
    </row>
    <row r="47" spans="3:14" ht="15">
      <c r="C47" s="20"/>
      <c r="D47" s="20"/>
      <c r="F47" s="2"/>
      <c r="I47" s="2"/>
      <c r="J47" s="2"/>
      <c r="K47" s="2"/>
      <c r="L47" s="2"/>
      <c r="M47" s="20"/>
      <c r="N47" s="20"/>
    </row>
    <row r="48" spans="3:14" ht="15">
      <c r="C48" s="20"/>
      <c r="D48" s="20"/>
      <c r="F48" s="2"/>
      <c r="I48" s="2"/>
      <c r="J48" s="2"/>
      <c r="K48" s="2"/>
      <c r="L48" s="2"/>
      <c r="M48" s="20"/>
      <c r="N48" s="20"/>
    </row>
    <row r="49" spans="3:14" ht="15">
      <c r="C49" s="20"/>
      <c r="D49" s="20"/>
      <c r="F49" s="2"/>
      <c r="I49" s="2"/>
      <c r="J49" s="2"/>
      <c r="K49" s="2"/>
      <c r="L49" s="2"/>
      <c r="M49" s="20"/>
      <c r="N49" s="20"/>
    </row>
    <row r="50" spans="3:14" ht="15">
      <c r="C50" s="20"/>
      <c r="D50" s="20"/>
      <c r="F50" s="2"/>
      <c r="I50" s="2"/>
      <c r="J50" s="2"/>
      <c r="K50" s="2"/>
      <c r="L50" s="2"/>
      <c r="M50" s="20"/>
      <c r="N50" s="20"/>
    </row>
    <row r="51" spans="3:14" ht="15">
      <c r="C51" s="20"/>
      <c r="D51" s="20"/>
      <c r="F51" s="2"/>
      <c r="I51" s="2"/>
      <c r="J51" s="2"/>
      <c r="K51" s="2"/>
      <c r="L51" s="2"/>
      <c r="M51" s="20"/>
      <c r="N51" s="20"/>
    </row>
    <row r="52" spans="2:14" s="33" customFormat="1" ht="15">
      <c r="B52" s="20"/>
      <c r="C52" s="20"/>
      <c r="D52" s="20"/>
      <c r="E52" s="20"/>
      <c r="F52" s="2"/>
      <c r="G52" s="2"/>
      <c r="H52" s="2"/>
      <c r="I52" s="2"/>
      <c r="J52" s="2"/>
      <c r="K52" s="2"/>
      <c r="L52" s="2"/>
      <c r="M52" s="20"/>
      <c r="N52" s="20"/>
    </row>
    <row r="53" spans="3:14" ht="15">
      <c r="C53" s="20"/>
      <c r="D53" s="20"/>
      <c r="F53" s="2"/>
      <c r="I53" s="2"/>
      <c r="J53" s="2"/>
      <c r="K53" s="2"/>
      <c r="L53" s="2"/>
      <c r="M53" s="20"/>
      <c r="N53" s="20"/>
    </row>
    <row r="54" spans="9:12" ht="15">
      <c r="I54" s="2"/>
      <c r="J54" s="2"/>
      <c r="K54" s="2"/>
      <c r="L54" s="2"/>
    </row>
    <row r="55" spans="3:12" ht="15">
      <c r="C55" s="2"/>
      <c r="I55" s="2"/>
      <c r="J55" s="2"/>
      <c r="K55" s="2"/>
      <c r="L55" s="2"/>
    </row>
    <row r="56" spans="2:12" s="33" customFormat="1" ht="15">
      <c r="B56" s="32"/>
      <c r="C56" s="34"/>
      <c r="E56" s="32"/>
      <c r="G56" s="2"/>
      <c r="H56" s="2"/>
      <c r="I56" s="2"/>
      <c r="J56" s="2"/>
      <c r="K56" s="2"/>
      <c r="L56" s="2"/>
    </row>
    <row r="57" spans="3:12" ht="15">
      <c r="C57" s="2"/>
      <c r="I57" s="2"/>
      <c r="J57" s="2"/>
      <c r="K57" s="2"/>
      <c r="L57" s="2"/>
    </row>
    <row r="58" ht="15">
      <c r="C58" s="2"/>
    </row>
    <row r="59" ht="15">
      <c r="C59" s="2"/>
    </row>
    <row r="60" ht="15">
      <c r="C60" s="2"/>
    </row>
    <row r="61" ht="15">
      <c r="C61" s="2"/>
    </row>
    <row r="62" ht="15">
      <c r="C62" s="2"/>
    </row>
    <row r="63" ht="15">
      <c r="C63" s="2"/>
    </row>
    <row r="64" ht="15">
      <c r="C64" s="2"/>
    </row>
    <row r="65" ht="15">
      <c r="C65" s="2"/>
    </row>
    <row r="66" ht="15">
      <c r="C66" s="2"/>
    </row>
    <row r="67" ht="15">
      <c r="C67" s="2"/>
    </row>
    <row r="68" ht="15">
      <c r="C68" s="2"/>
    </row>
    <row r="69" ht="15">
      <c r="C69" s="2"/>
    </row>
  </sheetData>
  <sheetProtection/>
  <mergeCells count="2">
    <mergeCell ref="C1:F1"/>
    <mergeCell ref="C6:F6"/>
  </mergeCells>
  <printOptions gridLines="1" horizontalCentered="1"/>
  <pageMargins left="0.75" right="0.75" top="1" bottom="1" header="0.5" footer="0.5"/>
  <pageSetup horizontalDpi="300" verticalDpi="300" orientation="landscape" r:id="rId1"/>
  <rowBreaks count="1" manualBreakCount="1">
    <brk id="3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McCloskey</dc:creator>
  <cp:keywords/>
  <dc:description/>
  <cp:lastModifiedBy>John</cp:lastModifiedBy>
  <cp:lastPrinted>2002-11-03T17:10:16Z</cp:lastPrinted>
  <dcterms:created xsi:type="dcterms:W3CDTF">2001-06-14T15:44:01Z</dcterms:created>
  <dcterms:modified xsi:type="dcterms:W3CDTF">2010-09-09T04:47:12Z</dcterms:modified>
  <cp:category/>
  <cp:version/>
  <cp:contentType/>
  <cp:contentStatus/>
</cp:coreProperties>
</file>